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ailwsu-my.sharepoint.com/personal/ally_avery_wsu_edu/Documents/PnP/"/>
    </mc:Choice>
  </mc:AlternateContent>
  <xr:revisionPtr revIDLastSave="208" documentId="8_{F77B4DFD-715D-4D2A-91BB-3CE6E2DE0963}" xr6:coauthVersionLast="45" xr6:coauthVersionMax="45" xr10:uidLastSave="{CFF0489A-3FE3-4163-B650-54D1ED699858}"/>
  <bookViews>
    <workbookView xWindow="-120" yWindow="-120" windowWidth="24240" windowHeight="13140" xr2:uid="{0A7B2A2D-9D3F-4831-B5D5-1D8F4E2A8FF2}"/>
  </bookViews>
  <sheets>
    <sheet name="Ancillary Studi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1" l="1"/>
  <c r="J30" i="1" l="1"/>
  <c r="I30" i="1"/>
  <c r="H30" i="1"/>
  <c r="G30" i="1"/>
  <c r="F30" i="1"/>
  <c r="K3" i="1"/>
  <c r="K4" i="1"/>
  <c r="K5" i="1"/>
  <c r="K6" i="1"/>
  <c r="K7" i="1"/>
  <c r="K8" i="1"/>
  <c r="K9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2" i="1"/>
  <c r="K30" i="1" l="1"/>
</calcChain>
</file>

<file path=xl/sharedStrings.xml><?xml version="1.0" encoding="utf-8"?>
<sst xmlns="http://schemas.openxmlformats.org/spreadsheetml/2006/main" count="186" uniqueCount="147">
  <si>
    <t>Sort</t>
  </si>
  <si>
    <t>Study</t>
  </si>
  <si>
    <t>PI</t>
  </si>
  <si>
    <t>MZ male N</t>
  </si>
  <si>
    <t>MZ female N</t>
  </si>
  <si>
    <t>DZ male N</t>
  </si>
  <si>
    <t>DZ female N</t>
  </si>
  <si>
    <t>DZ OS N</t>
  </si>
  <si>
    <t>Age range</t>
  </si>
  <si>
    <t>Inclusion/Exclusion Criteria</t>
  </si>
  <si>
    <t>Biological Samples</t>
  </si>
  <si>
    <t>01 - Immune</t>
  </si>
  <si>
    <t>02 - HSV1 Pilot</t>
  </si>
  <si>
    <t>04 - Taste</t>
  </si>
  <si>
    <t>05 - CWP</t>
  </si>
  <si>
    <t>06 - Sleep</t>
  </si>
  <si>
    <t>07 - HSV1</t>
  </si>
  <si>
    <t>09 - MAPP</t>
  </si>
  <si>
    <t>12 - BRAT Pilot</t>
  </si>
  <si>
    <t>13 - SIP2</t>
  </si>
  <si>
    <t>16 - BRAT</t>
  </si>
  <si>
    <t>19 - PAT</t>
  </si>
  <si>
    <t>22 - HAT</t>
  </si>
  <si>
    <t>23 - MMS</t>
  </si>
  <si>
    <t>24 - AIR21</t>
  </si>
  <si>
    <t>Exclusivity Ends</t>
  </si>
  <si>
    <t>25 - PAT2</t>
  </si>
  <si>
    <t>26 - Gemstone</t>
  </si>
  <si>
    <t>27 - AIR33</t>
  </si>
  <si>
    <t>P3 - Caregiving pilot</t>
  </si>
  <si>
    <t>P5 - TwinFoot pilot</t>
  </si>
  <si>
    <t>P6 - Google Timeline pilot</t>
  </si>
  <si>
    <t>C3 - Heritability of Preferences</t>
  </si>
  <si>
    <t>C4 - Reproductive Health Study</t>
  </si>
  <si>
    <t>C6 - Affection</t>
  </si>
  <si>
    <t>Wurfel</t>
  </si>
  <si>
    <t>Wald</t>
  </si>
  <si>
    <t>Fitzpatrick</t>
  </si>
  <si>
    <t>Schur</t>
  </si>
  <si>
    <t>Afari</t>
  </si>
  <si>
    <t>Watson</t>
  </si>
  <si>
    <t>Buchwald</t>
  </si>
  <si>
    <t>Duncan</t>
  </si>
  <si>
    <t>Kim</t>
  </si>
  <si>
    <t>Strachan</t>
  </si>
  <si>
    <t>Telfer</t>
  </si>
  <si>
    <t>Hyland/Amram</t>
  </si>
  <si>
    <t>Wieland</t>
  </si>
  <si>
    <t>Cohen-Cline</t>
  </si>
  <si>
    <t>Reimann</t>
  </si>
  <si>
    <t>Jahanfar</t>
  </si>
  <si>
    <t>Floyd</t>
  </si>
  <si>
    <t>Total Pair N</t>
  </si>
  <si>
    <t>S1 - BMI Executive Function</t>
  </si>
  <si>
    <t xml:space="preserve">S2 - Social Capital </t>
  </si>
  <si>
    <t>Processed Labs</t>
  </si>
  <si>
    <t>18-65</t>
  </si>
  <si>
    <t>Health Survey</t>
  </si>
  <si>
    <t>03 - Obesity/Gut Microflora</t>
  </si>
  <si>
    <t>18-48</t>
  </si>
  <si>
    <t>23-78</t>
  </si>
  <si>
    <t>29-79</t>
  </si>
  <si>
    <t>65-91</t>
  </si>
  <si>
    <t>18-79</t>
  </si>
  <si>
    <t>25-67</t>
  </si>
  <si>
    <t>25-72</t>
  </si>
  <si>
    <t>23-65</t>
  </si>
  <si>
    <t>18-74</t>
  </si>
  <si>
    <t>20-68</t>
  </si>
  <si>
    <t>20-65</t>
  </si>
  <si>
    <t>19-70</t>
  </si>
  <si>
    <t>19-78</t>
  </si>
  <si>
    <t>18-76</t>
  </si>
  <si>
    <t>22-39</t>
  </si>
  <si>
    <t>20-86</t>
  </si>
  <si>
    <t>26-56</t>
  </si>
  <si>
    <t>18-92</t>
  </si>
  <si>
    <t>25-64</t>
  </si>
  <si>
    <t>19-91</t>
  </si>
  <si>
    <t>19-86</t>
  </si>
  <si>
    <t>19-71</t>
  </si>
  <si>
    <t>19-84</t>
  </si>
  <si>
    <t>Objective Measures</t>
  </si>
  <si>
    <t>23-77</t>
  </si>
  <si>
    <t>living apart in the Puget Sound</t>
  </si>
  <si>
    <t>MZ twins living apart in the Puget Sound, free of physical limitations</t>
  </si>
  <si>
    <t>white twins with a history of depression</t>
  </si>
  <si>
    <t xml:space="preserve">white twins over 65 who pass the cognitive screener </t>
  </si>
  <si>
    <t>twins with valid contact information</t>
  </si>
  <si>
    <t xml:space="preserve">same-sex twins with geocoded address data </t>
  </si>
  <si>
    <t>female twins with an email address</t>
  </si>
  <si>
    <t>twins with valid email address</t>
  </si>
  <si>
    <t>same-sex twins free of GI conditions who are BMI discordant (normal-obese)</t>
  </si>
  <si>
    <t>MZ twins living apart in Washington, free of physical limitations</t>
  </si>
  <si>
    <t>same-sex twins 18-65 free of pain conditions</t>
  </si>
  <si>
    <t>female twins 25-64</t>
  </si>
  <si>
    <t>affectionate communication, depression, demographics</t>
  </si>
  <si>
    <t>whole blood DNA, saliva DNA, whole blood RNA, plasma, serum, urine, salivary cortisol, buccal</t>
  </si>
  <si>
    <t>CRP, IL-1a, IL-1B, IL-6, TNFa, TGFB1, zygosity</t>
  </si>
  <si>
    <t>whole blood DNA, saliva DNA</t>
  </si>
  <si>
    <t>saliva DNA</t>
  </si>
  <si>
    <t>stool sample, saliva DNA</t>
  </si>
  <si>
    <t>health and wellbeing v2, community survey, FFQ</t>
  </si>
  <si>
    <t>Surveys Completed</t>
  </si>
  <si>
    <t>health and wellbeing v2, FFQ</t>
  </si>
  <si>
    <t>health and wellbeing v1, community survey, FFQ, travel diary</t>
  </si>
  <si>
    <t>health and wellbeing v2, community survey, FFQ, travel diary</t>
  </si>
  <si>
    <t>physical activity, location, waist circumference</t>
  </si>
  <si>
    <t>physical activity, location, waist circumference, environmental exposures</t>
  </si>
  <si>
    <t>trust and distrust, aesthetic preferences</t>
  </si>
  <si>
    <t>social capital questionnaire</t>
  </si>
  <si>
    <t>usability questionnaire</t>
  </si>
  <si>
    <t>health survey</t>
  </si>
  <si>
    <t>caregiving questionnaire</t>
  </si>
  <si>
    <t>vitals, cold pressor pain, thumb pressure pain, hot pain threshold and tolerance, grip strength, spirometry, 6-minute walk</t>
  </si>
  <si>
    <t>SIP2 questionnaire, 24-hour dietary recall</t>
  </si>
  <si>
    <t>reproductive health questionnaire (male and female version)</t>
  </si>
  <si>
    <t>healthy aging twins questionnaire</t>
  </si>
  <si>
    <t>whole blood DNA, saliva DNA, whole blood RNA, plasma, serum, urine, salivary cortisol, stool, toenail</t>
  </si>
  <si>
    <t>health and wellbeing v1, MMS questionnaire, FFQ</t>
  </si>
  <si>
    <t>Google timeline questionnaire</t>
  </si>
  <si>
    <t>female twins with and without chronic pelvic pain</t>
  </si>
  <si>
    <t>vitals</t>
  </si>
  <si>
    <t>CBC, complete metabolic panel, lipid panel</t>
  </si>
  <si>
    <t>lipid panel, CRP</t>
  </si>
  <si>
    <t>physical activity, location, environmental exposures, vitals, spirometry</t>
  </si>
  <si>
    <t>female twins with and without chronic widespread pain</t>
  </si>
  <si>
    <t>twins 18-50 either (BMI discordant) or (not BMI discordant and randomly selected)</t>
  </si>
  <si>
    <t>BRAT questionnaire, 24-hour recall</t>
  </si>
  <si>
    <t>vitals, study meals for caloric intake, body composition with DXA, functional MRI</t>
  </si>
  <si>
    <t>basic metabolic panel, FTO gene, MC4R gene, zygosity</t>
  </si>
  <si>
    <t>fasting blood draw, whole blood DNA</t>
  </si>
  <si>
    <t>DNA methylation</t>
  </si>
  <si>
    <t>Repository Expansion</t>
  </si>
  <si>
    <t>18-96</t>
  </si>
  <si>
    <t>health and wellbeing v1</t>
  </si>
  <si>
    <t>zygosity (selected)</t>
  </si>
  <si>
    <t>gut microbiome</t>
  </si>
  <si>
    <t>PMID</t>
  </si>
  <si>
    <t>twins with valid email address in the Seattle area without physical limitations</t>
  </si>
  <si>
    <t>static and dynamic plantar pressure</t>
  </si>
  <si>
    <t>Where conducted</t>
  </si>
  <si>
    <t>in-person</t>
  </si>
  <si>
    <t>at-home</t>
  </si>
  <si>
    <t>in-person/at-home</t>
  </si>
  <si>
    <t>online</t>
  </si>
  <si>
    <t>participation in study 19, living apart, free of physical limitations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</si>
</sst>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4">
    <dxf>
      <fill>
        <patternFill patternType="mediumGray">
          <fgColor theme="8"/>
        </patternFill>
      </fill>
    </dxf>
    <dxf>
      <fill>
        <patternFill patternType="mediumGray">
          <fgColor theme="2" tint="-0.24994659260841701"/>
        </patternFill>
      </fill>
    </dxf>
    <dxf>
      <fill>
        <patternFill patternType="mediumGray">
          <fgColor theme="2" tint="-0.24994659260841701"/>
        </patternFill>
      </fill>
    </dxf>
    <dxf>
      <fill>
        <patternFill patternType="mediumGray">
          <f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24C96E-8744-4A9A-B7FB-5215E6E20328}" name="Table1" displayName="Table1" ref="A1:R30" totalsRowCount="1">
  <autoFilter ref="A1:R29" xr:uid="{EAD3A577-F413-4D7E-845B-0045A84CF7CE}"/>
  <tableColumns count="18">
    <tableColumn id="1" xr3:uid="{C9E8E3B7-0CB3-446B-92B1-052683433BEA}" name="Sort"/>
    <tableColumn id="2" xr3:uid="{ECE9CD53-2EBA-438E-8B5C-164F4320C08D}" name="Study"/>
    <tableColumn id="3" xr3:uid="{7C319784-64F4-4D1B-8F74-9C8B63970C4C}" name="PI"/>
    <tableColumn id="18" xr3:uid="{40B04A3F-CD5B-46AA-90F0-C7665ECB6299}" name="Where conducted"/>
    <tableColumn id="4" xr3:uid="{E3AB5AD8-531B-40CA-93E7-7403929F7F8E}" name="Exclusivity Ends"/>
    <tableColumn id="5" xr3:uid="{2352447E-4EB6-4143-A2B0-5DE317CE67C1}" name="MZ male N" totalsRowFunction="sum"/>
    <tableColumn id="6" xr3:uid="{8AF94ADD-A0C4-44AB-BE64-37012096A101}" name="MZ female N" totalsRowFunction="sum"/>
    <tableColumn id="7" xr3:uid="{9E8ACF66-44AE-4540-916A-2670AA57089B}" name="DZ male N" totalsRowFunction="sum"/>
    <tableColumn id="8" xr3:uid="{965A5B23-D8AF-49E0-AB57-71B55F989693}" name="DZ female N" totalsRowFunction="sum"/>
    <tableColumn id="9" xr3:uid="{AD5BAE0D-32C8-4590-8411-19E271407392}" name="DZ OS N" totalsRowFunction="sum"/>
    <tableColumn id="15" xr3:uid="{63554E9C-33E6-436A-94D5-F2BCC2705C78}" name="Total Pair N" totalsRowFunction="sum">
      <calculatedColumnFormula>SUM(Table1[[#This Row],[MZ male N]:[DZ OS N]])</calculatedColumnFormula>
    </tableColumn>
    <tableColumn id="10" xr3:uid="{385DBDC3-58D7-4F7E-8AF6-0C4563C432B0}" name="Age range"/>
    <tableColumn id="11" xr3:uid="{8B00AA99-5A3D-4F05-883A-18F0CEEF5206}" name="Inclusion/Exclusion Criteria"/>
    <tableColumn id="12" xr3:uid="{CD978CEA-A561-44B8-B310-FE0E69B4653B}" name="Surveys Completed"/>
    <tableColumn id="13" xr3:uid="{872FF5FB-7CFF-4070-950C-622CD9B167EB}" name="Biological Samples"/>
    <tableColumn id="14" xr3:uid="{7EB0BFC4-0B16-452F-A8F4-86A61DF3E54F}" name="Processed Labs"/>
    <tableColumn id="16" xr3:uid="{966F754C-6358-4B6D-8D5A-1E1EFD1783BE}" name="Objective Measures"/>
    <tableColumn id="17" xr3:uid="{BF50C270-4158-4EFA-AB9B-13DFBF9B9B6F}" name="PMID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B3753-6463-4550-8443-7C5ED185A3EC}">
  <dimension ref="A1:R30"/>
  <sheetViews>
    <sheetView tabSelected="1" zoomScale="90" zoomScaleNormal="90" workbookViewId="0">
      <pane xSplit="2" ySplit="1" topLeftCell="H2" activePane="bottomRight" state="frozen"/>
      <selection pane="topRight" activeCell="C1" sqref="C1"/>
      <selection pane="bottomLeft" activeCell="A2" sqref="A2"/>
      <selection pane="bottomRight" activeCell="R7" sqref="R7"/>
    </sheetView>
  </sheetViews>
  <sheetFormatPr defaultRowHeight="15" x14ac:dyDescent="0.25"/>
  <cols>
    <col min="1" max="1" width="7.28515625" bestFit="1" customWidth="1"/>
    <col min="2" max="2" width="28.85546875" bestFit="1" customWidth="1"/>
    <col min="3" max="3" width="14.5703125" bestFit="1" customWidth="1"/>
    <col min="4" max="4" width="17.42578125" customWidth="1"/>
    <col min="5" max="5" width="17.28515625" bestFit="1" customWidth="1"/>
    <col min="6" max="6" width="13" bestFit="1" customWidth="1"/>
    <col min="7" max="7" width="14.7109375" bestFit="1" customWidth="1"/>
    <col min="8" max="8" width="12.5703125" bestFit="1" customWidth="1"/>
    <col min="9" max="9" width="14.28515625" bestFit="1" customWidth="1"/>
    <col min="10" max="10" width="10.5703125" bestFit="1" customWidth="1"/>
    <col min="11" max="11" width="13.5703125" bestFit="1" customWidth="1"/>
    <col min="12" max="12" width="12.42578125" bestFit="1" customWidth="1"/>
    <col min="13" max="13" width="27.7109375" customWidth="1"/>
    <col min="14" max="14" width="24.140625" customWidth="1"/>
    <col min="15" max="15" width="24.7109375" customWidth="1"/>
    <col min="16" max="16" width="22" customWidth="1"/>
    <col min="17" max="17" width="24.28515625" bestFit="1" customWidth="1"/>
    <col min="18" max="18" width="13.42578125" bestFit="1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141</v>
      </c>
      <c r="E1" t="s">
        <v>25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52</v>
      </c>
      <c r="L1" t="s">
        <v>8</v>
      </c>
      <c r="M1" t="s">
        <v>9</v>
      </c>
      <c r="N1" t="s">
        <v>103</v>
      </c>
      <c r="O1" t="s">
        <v>10</v>
      </c>
      <c r="P1" t="s">
        <v>55</v>
      </c>
      <c r="Q1" t="s">
        <v>82</v>
      </c>
      <c r="R1" t="s">
        <v>138</v>
      </c>
    </row>
    <row r="2" spans="1:18" x14ac:dyDescent="0.25">
      <c r="A2">
        <v>1</v>
      </c>
      <c r="B2" t="s">
        <v>11</v>
      </c>
      <c r="C2" t="s">
        <v>35</v>
      </c>
      <c r="D2" t="s">
        <v>142</v>
      </c>
      <c r="F2">
        <v>59</v>
      </c>
      <c r="G2">
        <v>74</v>
      </c>
      <c r="H2">
        <v>27</v>
      </c>
      <c r="I2">
        <v>32</v>
      </c>
      <c r="J2">
        <v>33</v>
      </c>
      <c r="K2">
        <f>SUM(Table1[[#This Row],[MZ male N]:[DZ OS N]])</f>
        <v>225</v>
      </c>
      <c r="L2" t="s">
        <v>56</v>
      </c>
    </row>
    <row r="3" spans="1:18" x14ac:dyDescent="0.25">
      <c r="A3">
        <v>2</v>
      </c>
      <c r="B3" t="s">
        <v>12</v>
      </c>
      <c r="C3" t="s">
        <v>36</v>
      </c>
      <c r="F3">
        <v>4</v>
      </c>
      <c r="G3">
        <v>8</v>
      </c>
      <c r="H3">
        <v>1</v>
      </c>
      <c r="I3">
        <v>2</v>
      </c>
      <c r="J3">
        <v>5</v>
      </c>
      <c r="K3">
        <f>SUM(Table1[[#This Row],[MZ male N]:[DZ OS N]])</f>
        <v>20</v>
      </c>
      <c r="L3" t="s">
        <v>67</v>
      </c>
    </row>
    <row r="4" spans="1:18" x14ac:dyDescent="0.25">
      <c r="A4">
        <v>3</v>
      </c>
      <c r="B4" t="s">
        <v>58</v>
      </c>
      <c r="C4" t="s">
        <v>37</v>
      </c>
      <c r="F4">
        <v>1</v>
      </c>
      <c r="G4">
        <v>8</v>
      </c>
      <c r="H4">
        <v>3</v>
      </c>
      <c r="I4">
        <v>10</v>
      </c>
      <c r="J4">
        <v>0</v>
      </c>
      <c r="K4">
        <f>SUM(Table1[[#This Row],[MZ male N]:[DZ OS N]])</f>
        <v>22</v>
      </c>
      <c r="L4" t="s">
        <v>68</v>
      </c>
    </row>
    <row r="5" spans="1:18" x14ac:dyDescent="0.25">
      <c r="A5">
        <v>4</v>
      </c>
      <c r="B5" t="s">
        <v>13</v>
      </c>
      <c r="C5" t="s">
        <v>38</v>
      </c>
      <c r="F5">
        <v>0</v>
      </c>
      <c r="G5">
        <v>16</v>
      </c>
      <c r="H5">
        <v>0</v>
      </c>
      <c r="I5">
        <v>0</v>
      </c>
      <c r="J5">
        <v>0</v>
      </c>
      <c r="K5">
        <f>SUM(Table1[[#This Row],[MZ male N]:[DZ OS N]])</f>
        <v>16</v>
      </c>
      <c r="L5" t="s">
        <v>69</v>
      </c>
    </row>
    <row r="6" spans="1:18" ht="45" x14ac:dyDescent="0.25">
      <c r="A6">
        <v>5</v>
      </c>
      <c r="B6" t="s">
        <v>14</v>
      </c>
      <c r="C6" t="s">
        <v>39</v>
      </c>
      <c r="D6" t="s">
        <v>144</v>
      </c>
      <c r="F6">
        <v>0</v>
      </c>
      <c r="G6">
        <v>74</v>
      </c>
      <c r="H6">
        <v>0</v>
      </c>
      <c r="I6">
        <v>27</v>
      </c>
      <c r="J6">
        <v>0</v>
      </c>
      <c r="K6">
        <f>SUM(Table1[[#This Row],[MZ male N]:[DZ OS N]])</f>
        <v>101</v>
      </c>
      <c r="L6" t="s">
        <v>69</v>
      </c>
      <c r="M6" s="2" t="s">
        <v>126</v>
      </c>
    </row>
    <row r="7" spans="1:18" x14ac:dyDescent="0.25">
      <c r="A7">
        <v>6</v>
      </c>
      <c r="B7" t="s">
        <v>15</v>
      </c>
      <c r="C7" t="s">
        <v>40</v>
      </c>
      <c r="D7" t="s">
        <v>144</v>
      </c>
      <c r="F7">
        <v>15</v>
      </c>
      <c r="G7">
        <v>36</v>
      </c>
      <c r="H7">
        <v>1</v>
      </c>
      <c r="I7">
        <v>0</v>
      </c>
      <c r="J7">
        <v>0</v>
      </c>
      <c r="K7">
        <f>SUM(Table1[[#This Row],[MZ male N]:[DZ OS N]])</f>
        <v>52</v>
      </c>
      <c r="L7" t="s">
        <v>70</v>
      </c>
    </row>
    <row r="8" spans="1:18" x14ac:dyDescent="0.25">
      <c r="A8">
        <v>7</v>
      </c>
      <c r="B8" t="s">
        <v>16</v>
      </c>
      <c r="C8" t="s">
        <v>36</v>
      </c>
      <c r="F8">
        <v>9</v>
      </c>
      <c r="G8">
        <v>21</v>
      </c>
      <c r="H8">
        <v>3</v>
      </c>
      <c r="I8">
        <v>10</v>
      </c>
      <c r="J8">
        <v>10</v>
      </c>
      <c r="K8">
        <f>SUM(Table1[[#This Row],[MZ male N]:[DZ OS N]])</f>
        <v>53</v>
      </c>
      <c r="L8" t="s">
        <v>71</v>
      </c>
    </row>
    <row r="9" spans="1:18" ht="30" x14ac:dyDescent="0.25">
      <c r="A9">
        <v>8</v>
      </c>
      <c r="B9" t="s">
        <v>17</v>
      </c>
      <c r="C9" t="s">
        <v>41</v>
      </c>
      <c r="D9" t="s">
        <v>144</v>
      </c>
      <c r="F9">
        <v>0</v>
      </c>
      <c r="G9">
        <v>37</v>
      </c>
      <c r="H9">
        <v>0</v>
      </c>
      <c r="I9">
        <v>23</v>
      </c>
      <c r="J9">
        <v>0</v>
      </c>
      <c r="K9">
        <f>SUM(Table1[[#This Row],[MZ male N]:[DZ OS N]])</f>
        <v>60</v>
      </c>
      <c r="L9" t="s">
        <v>72</v>
      </c>
      <c r="M9" s="2" t="s">
        <v>121</v>
      </c>
    </row>
    <row r="10" spans="1:18" ht="30" x14ac:dyDescent="0.25">
      <c r="A10">
        <v>9</v>
      </c>
      <c r="B10" t="s">
        <v>133</v>
      </c>
      <c r="C10" t="s">
        <v>41</v>
      </c>
      <c r="D10" t="s">
        <v>143</v>
      </c>
      <c r="F10">
        <v>720</v>
      </c>
      <c r="G10">
        <v>1408</v>
      </c>
      <c r="H10">
        <v>281</v>
      </c>
      <c r="I10">
        <v>625</v>
      </c>
      <c r="J10">
        <v>711</v>
      </c>
      <c r="K10">
        <f>SUM(Table1[[#This Row],[MZ male N]:[DZ OS N]])</f>
        <v>3745</v>
      </c>
      <c r="L10" t="s">
        <v>134</v>
      </c>
      <c r="M10" s="2" t="s">
        <v>88</v>
      </c>
      <c r="N10" t="s">
        <v>135</v>
      </c>
      <c r="O10" t="s">
        <v>100</v>
      </c>
      <c r="P10" t="s">
        <v>136</v>
      </c>
    </row>
    <row r="11" spans="1:18" x14ac:dyDescent="0.25">
      <c r="A11">
        <v>10</v>
      </c>
      <c r="B11" t="s">
        <v>18</v>
      </c>
      <c r="C11" t="s">
        <v>38</v>
      </c>
      <c r="D11" t="s">
        <v>142</v>
      </c>
      <c r="F11">
        <v>2</v>
      </c>
      <c r="G11">
        <v>6</v>
      </c>
      <c r="H11">
        <v>0</v>
      </c>
      <c r="I11">
        <v>0</v>
      </c>
      <c r="J11">
        <v>0</v>
      </c>
      <c r="K11">
        <f>SUM(Table1[[#This Row],[MZ male N]:[DZ OS N]])</f>
        <v>8</v>
      </c>
      <c r="L11" t="s">
        <v>73</v>
      </c>
      <c r="R11">
        <v>26739033</v>
      </c>
    </row>
    <row r="12" spans="1:18" ht="90" x14ac:dyDescent="0.25">
      <c r="A12">
        <v>11</v>
      </c>
      <c r="B12" t="s">
        <v>19</v>
      </c>
      <c r="C12" t="s">
        <v>41</v>
      </c>
      <c r="D12" t="s">
        <v>142</v>
      </c>
      <c r="F12">
        <v>54</v>
      </c>
      <c r="G12">
        <v>53</v>
      </c>
      <c r="H12">
        <v>40</v>
      </c>
      <c r="I12">
        <v>53</v>
      </c>
      <c r="J12">
        <v>0</v>
      </c>
      <c r="K12">
        <f>SUM(Table1[[#This Row],[MZ male N]:[DZ OS N]])</f>
        <v>200</v>
      </c>
      <c r="L12" t="s">
        <v>56</v>
      </c>
      <c r="M12" s="2" t="s">
        <v>94</v>
      </c>
      <c r="N12" s="2" t="s">
        <v>115</v>
      </c>
      <c r="O12" s="2" t="s">
        <v>97</v>
      </c>
      <c r="P12" s="2" t="s">
        <v>98</v>
      </c>
      <c r="Q12" s="2" t="s">
        <v>114</v>
      </c>
    </row>
    <row r="13" spans="1:18" ht="60" x14ac:dyDescent="0.25">
      <c r="A13">
        <v>12</v>
      </c>
      <c r="B13" t="s">
        <v>20</v>
      </c>
      <c r="C13" t="s">
        <v>38</v>
      </c>
      <c r="D13" t="s">
        <v>142</v>
      </c>
      <c r="E13" s="1">
        <v>43345</v>
      </c>
      <c r="F13">
        <v>20</v>
      </c>
      <c r="G13">
        <v>26</v>
      </c>
      <c r="H13">
        <v>7</v>
      </c>
      <c r="I13">
        <v>8</v>
      </c>
      <c r="J13">
        <v>0</v>
      </c>
      <c r="K13">
        <f>SUM(Table1[[#This Row],[MZ male N]:[DZ OS N]])</f>
        <v>61</v>
      </c>
      <c r="L13" t="s">
        <v>59</v>
      </c>
      <c r="M13" s="2" t="s">
        <v>127</v>
      </c>
      <c r="N13" s="2" t="s">
        <v>128</v>
      </c>
      <c r="O13" s="2" t="s">
        <v>131</v>
      </c>
      <c r="P13" s="2" t="s">
        <v>130</v>
      </c>
      <c r="Q13" s="2" t="s">
        <v>129</v>
      </c>
      <c r="R13">
        <v>26739033</v>
      </c>
    </row>
    <row r="14" spans="1:18" ht="45" x14ac:dyDescent="0.25">
      <c r="A14">
        <v>13</v>
      </c>
      <c r="B14" t="s">
        <v>21</v>
      </c>
      <c r="C14" t="s">
        <v>42</v>
      </c>
      <c r="D14" t="s">
        <v>144</v>
      </c>
      <c r="E14" s="1">
        <v>43709</v>
      </c>
      <c r="F14">
        <v>41</v>
      </c>
      <c r="G14">
        <v>103</v>
      </c>
      <c r="H14">
        <v>0</v>
      </c>
      <c r="I14">
        <v>0</v>
      </c>
      <c r="J14">
        <v>0</v>
      </c>
      <c r="K14">
        <f>SUM(Table1[[#This Row],[MZ male N]:[DZ OS N]])</f>
        <v>144</v>
      </c>
      <c r="L14" t="s">
        <v>60</v>
      </c>
      <c r="M14" s="2" t="s">
        <v>85</v>
      </c>
      <c r="N14" s="2" t="s">
        <v>105</v>
      </c>
      <c r="Q14" s="2" t="s">
        <v>107</v>
      </c>
    </row>
    <row r="15" spans="1:18" ht="30" x14ac:dyDescent="0.25">
      <c r="A15">
        <v>14</v>
      </c>
      <c r="B15" t="s">
        <v>22</v>
      </c>
      <c r="C15" t="s">
        <v>43</v>
      </c>
      <c r="D15" t="s">
        <v>143</v>
      </c>
      <c r="E15" s="1">
        <v>43983</v>
      </c>
      <c r="F15">
        <v>4</v>
      </c>
      <c r="G15">
        <v>13</v>
      </c>
      <c r="H15">
        <v>32</v>
      </c>
      <c r="I15">
        <v>76</v>
      </c>
      <c r="J15">
        <v>0</v>
      </c>
      <c r="K15">
        <f>SUM(Table1[[#This Row],[MZ male N]:[DZ OS N]])</f>
        <v>125</v>
      </c>
      <c r="L15" t="s">
        <v>62</v>
      </c>
      <c r="M15" s="2" t="s">
        <v>87</v>
      </c>
      <c r="N15" s="2" t="s">
        <v>117</v>
      </c>
      <c r="O15" s="2" t="s">
        <v>99</v>
      </c>
      <c r="P15" t="s">
        <v>132</v>
      </c>
      <c r="R15">
        <v>30136078</v>
      </c>
    </row>
    <row r="16" spans="1:18" ht="75" x14ac:dyDescent="0.25">
      <c r="A16">
        <v>15</v>
      </c>
      <c r="B16" t="s">
        <v>23</v>
      </c>
      <c r="C16" t="s">
        <v>44</v>
      </c>
      <c r="D16" t="s">
        <v>144</v>
      </c>
      <c r="E16" s="1">
        <v>44409</v>
      </c>
      <c r="F16">
        <v>33</v>
      </c>
      <c r="G16">
        <v>70</v>
      </c>
      <c r="H16">
        <v>8</v>
      </c>
      <c r="I16">
        <v>24</v>
      </c>
      <c r="J16">
        <v>0</v>
      </c>
      <c r="K16">
        <f>SUM(Table1[[#This Row],[MZ male N]:[DZ OS N]])</f>
        <v>135</v>
      </c>
      <c r="L16" t="s">
        <v>63</v>
      </c>
      <c r="M16" s="2" t="s">
        <v>86</v>
      </c>
      <c r="N16" s="2" t="s">
        <v>119</v>
      </c>
      <c r="O16" s="2" t="s">
        <v>118</v>
      </c>
      <c r="P16" s="2" t="s">
        <v>123</v>
      </c>
      <c r="Q16" t="s">
        <v>122</v>
      </c>
      <c r="R16">
        <v>30484417</v>
      </c>
    </row>
    <row r="17" spans="1:18" ht="45" x14ac:dyDescent="0.25">
      <c r="A17">
        <v>16</v>
      </c>
      <c r="B17" t="s">
        <v>24</v>
      </c>
      <c r="C17" t="s">
        <v>42</v>
      </c>
      <c r="D17" t="s">
        <v>144</v>
      </c>
      <c r="E17" s="1">
        <v>45169</v>
      </c>
      <c r="F17">
        <v>1</v>
      </c>
      <c r="G17">
        <v>3</v>
      </c>
      <c r="H17">
        <v>0</v>
      </c>
      <c r="I17">
        <v>0</v>
      </c>
      <c r="J17">
        <v>1</v>
      </c>
      <c r="K17">
        <f>SUM(Table1[[#This Row],[MZ male N]:[DZ OS N]])</f>
        <v>5</v>
      </c>
      <c r="L17" t="s">
        <v>64</v>
      </c>
      <c r="M17" t="s">
        <v>84</v>
      </c>
      <c r="N17" t="s">
        <v>111</v>
      </c>
      <c r="Q17" s="2" t="s">
        <v>108</v>
      </c>
      <c r="R17">
        <v>30578204</v>
      </c>
    </row>
    <row r="18" spans="1:18" ht="45" x14ac:dyDescent="0.25">
      <c r="A18">
        <v>17</v>
      </c>
      <c r="B18" t="s">
        <v>26</v>
      </c>
      <c r="C18" t="s">
        <v>42</v>
      </c>
      <c r="D18" t="s">
        <v>143</v>
      </c>
      <c r="E18" s="1">
        <v>44773</v>
      </c>
      <c r="F18">
        <v>21</v>
      </c>
      <c r="G18">
        <v>55</v>
      </c>
      <c r="H18">
        <v>0</v>
      </c>
      <c r="I18">
        <v>0</v>
      </c>
      <c r="J18">
        <v>0</v>
      </c>
      <c r="K18">
        <f>SUM(Table1[[#This Row],[MZ male N]:[DZ OS N]])</f>
        <v>76</v>
      </c>
      <c r="L18" t="s">
        <v>61</v>
      </c>
      <c r="M18" s="2" t="s">
        <v>146</v>
      </c>
      <c r="N18" s="2" t="s">
        <v>106</v>
      </c>
      <c r="O18" t="s">
        <v>100</v>
      </c>
      <c r="Q18" s="2" t="s">
        <v>107</v>
      </c>
    </row>
    <row r="19" spans="1:18" ht="45" x14ac:dyDescent="0.25">
      <c r="A19">
        <v>18</v>
      </c>
      <c r="B19" t="s">
        <v>27</v>
      </c>
      <c r="C19" t="s">
        <v>42</v>
      </c>
      <c r="D19" t="s">
        <v>143</v>
      </c>
      <c r="E19" s="1">
        <v>44196</v>
      </c>
      <c r="F19">
        <v>5</v>
      </c>
      <c r="G19">
        <v>7</v>
      </c>
      <c r="H19">
        <v>5</v>
      </c>
      <c r="I19">
        <v>5</v>
      </c>
      <c r="J19">
        <v>0</v>
      </c>
      <c r="K19">
        <f>SUM(Table1[[#This Row],[MZ male N]:[DZ OS N]])</f>
        <v>22</v>
      </c>
      <c r="L19" t="s">
        <v>66</v>
      </c>
      <c r="M19" s="2" t="s">
        <v>92</v>
      </c>
      <c r="N19" s="2" t="s">
        <v>104</v>
      </c>
      <c r="O19" t="s">
        <v>101</v>
      </c>
      <c r="P19" t="s">
        <v>137</v>
      </c>
    </row>
    <row r="20" spans="1:18" ht="60" x14ac:dyDescent="0.25">
      <c r="A20">
        <v>19</v>
      </c>
      <c r="B20" t="s">
        <v>28</v>
      </c>
      <c r="C20" t="s">
        <v>42</v>
      </c>
      <c r="D20" t="s">
        <v>144</v>
      </c>
      <c r="E20" s="1">
        <v>45169</v>
      </c>
      <c r="F20">
        <v>9</v>
      </c>
      <c r="G20">
        <v>25</v>
      </c>
      <c r="H20">
        <v>0</v>
      </c>
      <c r="I20">
        <v>1</v>
      </c>
      <c r="J20">
        <v>0</v>
      </c>
      <c r="K20">
        <f>SUM(Table1[[#This Row],[MZ male N]:[DZ OS N]])</f>
        <v>35</v>
      </c>
      <c r="L20" t="s">
        <v>65</v>
      </c>
      <c r="M20" s="2" t="s">
        <v>93</v>
      </c>
      <c r="N20" s="2" t="s">
        <v>102</v>
      </c>
      <c r="P20" t="s">
        <v>124</v>
      </c>
      <c r="Q20" s="2" t="s">
        <v>125</v>
      </c>
    </row>
    <row r="21" spans="1:18" x14ac:dyDescent="0.25">
      <c r="A21">
        <v>20</v>
      </c>
      <c r="B21" t="s">
        <v>29</v>
      </c>
      <c r="C21" t="s">
        <v>44</v>
      </c>
      <c r="D21" t="s">
        <v>145</v>
      </c>
      <c r="F21">
        <v>29</v>
      </c>
      <c r="G21">
        <v>115</v>
      </c>
      <c r="H21">
        <v>10</v>
      </c>
      <c r="I21">
        <v>33</v>
      </c>
      <c r="J21">
        <v>18</v>
      </c>
      <c r="K21">
        <f>SUM(Table1[[#This Row],[MZ male N]:[DZ OS N]])</f>
        <v>205</v>
      </c>
      <c r="L21" t="s">
        <v>74</v>
      </c>
      <c r="M21" t="s">
        <v>91</v>
      </c>
      <c r="N21" t="s">
        <v>113</v>
      </c>
    </row>
    <row r="22" spans="1:18" ht="45" x14ac:dyDescent="0.25">
      <c r="A22">
        <v>21</v>
      </c>
      <c r="B22" t="s">
        <v>30</v>
      </c>
      <c r="C22" t="s">
        <v>45</v>
      </c>
      <c r="D22" t="s">
        <v>142</v>
      </c>
      <c r="F22">
        <v>2</v>
      </c>
      <c r="G22">
        <v>2</v>
      </c>
      <c r="H22">
        <v>1</v>
      </c>
      <c r="I22">
        <v>4</v>
      </c>
      <c r="J22">
        <v>0</v>
      </c>
      <c r="K22">
        <f>SUM(Table1[[#This Row],[MZ male N]:[DZ OS N]])</f>
        <v>9</v>
      </c>
      <c r="L22" t="s">
        <v>75</v>
      </c>
      <c r="M22" s="2" t="s">
        <v>139</v>
      </c>
      <c r="Q22" s="2" t="s">
        <v>140</v>
      </c>
      <c r="R22">
        <v>30773230</v>
      </c>
    </row>
    <row r="23" spans="1:18" ht="30" x14ac:dyDescent="0.25">
      <c r="A23">
        <v>22</v>
      </c>
      <c r="B23" t="s">
        <v>31</v>
      </c>
      <c r="C23" t="s">
        <v>46</v>
      </c>
      <c r="D23" t="s">
        <v>145</v>
      </c>
      <c r="F23">
        <v>36</v>
      </c>
      <c r="G23">
        <v>88</v>
      </c>
      <c r="H23">
        <v>21</v>
      </c>
      <c r="I23">
        <v>34</v>
      </c>
      <c r="J23">
        <v>46</v>
      </c>
      <c r="K23">
        <f>SUM(Table1[[#This Row],[MZ male N]:[DZ OS N]])</f>
        <v>225</v>
      </c>
      <c r="L23" t="s">
        <v>83</v>
      </c>
      <c r="M23" t="s">
        <v>91</v>
      </c>
      <c r="N23" s="2" t="s">
        <v>120</v>
      </c>
    </row>
    <row r="24" spans="1:18" ht="30" x14ac:dyDescent="0.25">
      <c r="A24">
        <v>23</v>
      </c>
      <c r="B24" t="s">
        <v>57</v>
      </c>
      <c r="C24" t="s">
        <v>41</v>
      </c>
      <c r="D24" t="s">
        <v>143</v>
      </c>
      <c r="F24">
        <v>418</v>
      </c>
      <c r="G24">
        <v>828</v>
      </c>
      <c r="H24">
        <v>186</v>
      </c>
      <c r="I24">
        <v>392</v>
      </c>
      <c r="J24">
        <v>457</v>
      </c>
      <c r="K24">
        <f>SUM(Table1[[#This Row],[MZ male N]:[DZ OS N]])</f>
        <v>2281</v>
      </c>
      <c r="L24" t="s">
        <v>76</v>
      </c>
      <c r="M24" s="2" t="s">
        <v>88</v>
      </c>
      <c r="N24" t="s">
        <v>112</v>
      </c>
    </row>
    <row r="25" spans="1:18" x14ac:dyDescent="0.25">
      <c r="A25">
        <v>24</v>
      </c>
      <c r="B25" t="s">
        <v>53</v>
      </c>
      <c r="C25" t="s">
        <v>47</v>
      </c>
      <c r="D25" t="s">
        <v>143</v>
      </c>
      <c r="F25">
        <v>0</v>
      </c>
      <c r="G25">
        <v>35</v>
      </c>
      <c r="H25">
        <v>0</v>
      </c>
      <c r="I25">
        <v>23</v>
      </c>
      <c r="J25">
        <v>0</v>
      </c>
      <c r="K25">
        <f>SUM(Table1[[#This Row],[MZ male N]:[DZ OS N]])</f>
        <v>58</v>
      </c>
      <c r="L25" t="s">
        <v>77</v>
      </c>
      <c r="M25" t="s">
        <v>95</v>
      </c>
    </row>
    <row r="26" spans="1:18" ht="30" x14ac:dyDescent="0.25">
      <c r="A26">
        <v>25</v>
      </c>
      <c r="B26" t="s">
        <v>54</v>
      </c>
      <c r="C26" t="s">
        <v>48</v>
      </c>
      <c r="D26" t="s">
        <v>143</v>
      </c>
      <c r="F26">
        <v>174</v>
      </c>
      <c r="G26">
        <v>440</v>
      </c>
      <c r="H26">
        <v>51</v>
      </c>
      <c r="I26">
        <v>157</v>
      </c>
      <c r="J26">
        <v>0</v>
      </c>
      <c r="K26">
        <f>SUM(Table1[[#This Row],[MZ male N]:[DZ OS N]])</f>
        <v>822</v>
      </c>
      <c r="L26" t="s">
        <v>78</v>
      </c>
      <c r="M26" s="2" t="s">
        <v>89</v>
      </c>
      <c r="N26" s="2" t="s">
        <v>110</v>
      </c>
    </row>
    <row r="27" spans="1:18" ht="30" x14ac:dyDescent="0.25">
      <c r="A27">
        <v>26</v>
      </c>
      <c r="B27" t="s">
        <v>32</v>
      </c>
      <c r="C27" t="s">
        <v>49</v>
      </c>
      <c r="D27" t="s">
        <v>145</v>
      </c>
      <c r="F27">
        <v>0</v>
      </c>
      <c r="G27">
        <v>172</v>
      </c>
      <c r="H27">
        <v>0</v>
      </c>
      <c r="I27">
        <v>117</v>
      </c>
      <c r="J27">
        <v>0</v>
      </c>
      <c r="K27">
        <f>SUM(Table1[[#This Row],[MZ male N]:[DZ OS N]])</f>
        <v>289</v>
      </c>
      <c r="L27" t="s">
        <v>79</v>
      </c>
      <c r="M27" s="2" t="s">
        <v>90</v>
      </c>
      <c r="N27" s="2" t="s">
        <v>109</v>
      </c>
    </row>
    <row r="28" spans="1:18" ht="45" x14ac:dyDescent="0.25">
      <c r="A28">
        <v>27</v>
      </c>
      <c r="B28" t="s">
        <v>33</v>
      </c>
      <c r="C28" t="s">
        <v>50</v>
      </c>
      <c r="D28" t="s">
        <v>145</v>
      </c>
      <c r="E28" s="1">
        <v>44835</v>
      </c>
      <c r="F28">
        <v>77</v>
      </c>
      <c r="G28">
        <v>314</v>
      </c>
      <c r="H28">
        <v>18</v>
      </c>
      <c r="I28">
        <v>90</v>
      </c>
      <c r="J28">
        <v>56</v>
      </c>
      <c r="K28">
        <f>SUM(Table1[[#This Row],[MZ male N]:[DZ OS N]])</f>
        <v>555</v>
      </c>
      <c r="L28" t="s">
        <v>80</v>
      </c>
      <c r="M28" t="s">
        <v>91</v>
      </c>
      <c r="N28" s="2" t="s">
        <v>116</v>
      </c>
    </row>
    <row r="29" spans="1:18" ht="60" x14ac:dyDescent="0.25">
      <c r="A29">
        <v>28</v>
      </c>
      <c r="B29" t="s">
        <v>34</v>
      </c>
      <c r="C29" t="s">
        <v>51</v>
      </c>
      <c r="D29" t="s">
        <v>145</v>
      </c>
      <c r="E29" s="1">
        <v>44835</v>
      </c>
      <c r="F29">
        <v>114</v>
      </c>
      <c r="G29">
        <v>116</v>
      </c>
      <c r="H29">
        <v>81</v>
      </c>
      <c r="I29">
        <v>77</v>
      </c>
      <c r="J29">
        <v>79</v>
      </c>
      <c r="K29">
        <f>SUM(Table1[[#This Row],[MZ male N]:[DZ OS N]])</f>
        <v>467</v>
      </c>
      <c r="L29" t="s">
        <v>81</v>
      </c>
      <c r="M29" t="s">
        <v>91</v>
      </c>
      <c r="N29" s="2" t="s">
        <v>96</v>
      </c>
    </row>
    <row r="30" spans="1:18" x14ac:dyDescent="0.25">
      <c r="F30">
        <f>SUBTOTAL(109,Table1[MZ male N])</f>
        <v>1848</v>
      </c>
      <c r="G30">
        <f>SUBTOTAL(109,Table1[MZ female N])</f>
        <v>4153</v>
      </c>
      <c r="H30">
        <f>SUBTOTAL(109,Table1[DZ male N])</f>
        <v>776</v>
      </c>
      <c r="I30">
        <f>SUBTOTAL(109,Table1[DZ female N])</f>
        <v>1823</v>
      </c>
      <c r="J30">
        <f>SUBTOTAL(109,Table1[DZ OS N])</f>
        <v>1416</v>
      </c>
      <c r="K30">
        <f>SUBTOTAL(109,Table1[Total Pair N])</f>
        <v>10016</v>
      </c>
    </row>
  </sheetData>
  <conditionalFormatting sqref="N2:Q29">
    <cfRule type="containsBlanks" dxfId="0" priority="2">
      <formula>LEN(TRIM(N2))=0</formula>
    </cfRule>
  </conditionalFormatting>
  <pageMargins left="0.7" right="0.7" top="0.75" bottom="0.75" header="0.3" footer="0.3"/>
  <pageSetup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C889625E4F3D4A85B67262537B0204" ma:contentTypeVersion="12" ma:contentTypeDescription="Create a new document." ma:contentTypeScope="" ma:versionID="c6e5d1a1ed64dcd1c3c98d1b31ecdbc1">
  <xsd:schema xmlns:xsd="http://www.w3.org/2001/XMLSchema" xmlns:xs="http://www.w3.org/2001/XMLSchema" xmlns:p="http://schemas.microsoft.com/office/2006/metadata/properties" xmlns:ns3="05d7fc1f-6307-4033-a808-39a66fc3e22e" xmlns:ns4="ef354ab9-4e2b-454a-813b-de737bd2d43f" targetNamespace="http://schemas.microsoft.com/office/2006/metadata/properties" ma:root="true" ma:fieldsID="e37ee6d8b96e2f5041bfdd3ac382ed4e" ns3:_="" ns4:_="">
    <xsd:import namespace="05d7fc1f-6307-4033-a808-39a66fc3e22e"/>
    <xsd:import namespace="ef354ab9-4e2b-454a-813b-de737bd2d43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3:SharedWithDetails" minOccurs="0"/>
                <xsd:element ref="ns3:SharingHintHash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d7fc1f-6307-4033-a808-39a66fc3e2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54ab9-4e2b-454a-813b-de737bd2d4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14CE8E-62C2-4F46-A85E-DCE32B490C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d7fc1f-6307-4033-a808-39a66fc3e22e"/>
    <ds:schemaRef ds:uri="ef354ab9-4e2b-454a-813b-de737bd2d4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A1B2F1-A2C0-4159-9053-71D97582F5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63F1DB-90F3-4481-B8F2-7A9F8DA1D5E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Ancillary Studies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Avery, Ally</dc:creator>
  <cp:lastModifiedBy>Avery, Ally</cp:lastModifiedBy>
  <dcterms:created xsi:type="dcterms:W3CDTF">2019-11-18T17:05:32Z</dcterms:created>
  <dcterms:modified xsi:type="dcterms:W3CDTF">2019-11-18T19:24:04Z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0x01010098C889625E4F3D4A85B67262537B0204</vt:lpwstr>
  </property>
</Properties>
</file>